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75" windowHeight="5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<sst xmlns="http://schemas.openxmlformats.org/spreadsheetml/2006/main" count="26" uniqueCount="24">
  <si>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С помощью этой программы можно расчитать составы равновесных жидкости и пара для идеальной бинарной системы</t>
  </si>
  <si>
    <t>бензол</t>
  </si>
  <si>
    <t>толуол</t>
  </si>
  <si>
    <t>Низкокипящий компонент (нкк)</t>
  </si>
  <si>
    <t>Высококипящий компонент (вкк)</t>
  </si>
  <si>
    <t>Температура кипения нкк при  атмосферном давлении</t>
  </si>
  <si>
    <t>˚С</t>
  </si>
  <si>
    <t>Температура кипения вкк при  атмосферном давлении</t>
  </si>
  <si>
    <t>Средняя температура в колоннне</t>
  </si>
  <si>
    <t>Константы уравнения Антуана:</t>
  </si>
  <si>
    <t>А</t>
  </si>
  <si>
    <t>В</t>
  </si>
  <si>
    <t>С</t>
  </si>
  <si>
    <t>мм рт. ст</t>
  </si>
  <si>
    <r>
      <t>Давление пара нкк Р</t>
    </r>
    <r>
      <rPr>
        <vertAlign val="subscript"/>
        <sz val="11"/>
        <color indexed="8"/>
        <rFont val="Times New Roman"/>
        <family val="1"/>
      </rPr>
      <t>1</t>
    </r>
  </si>
  <si>
    <r>
      <t>Давление пара вкк Р</t>
    </r>
    <r>
      <rPr>
        <vertAlign val="subscript"/>
        <sz val="11"/>
        <color indexed="8"/>
        <rFont val="Times New Roman"/>
        <family val="1"/>
      </rPr>
      <t>2</t>
    </r>
  </si>
  <si>
    <t>мм рт. ст.</t>
  </si>
  <si>
    <r>
      <t xml:space="preserve">Коэффициент относительной летучести </t>
    </r>
    <r>
      <rPr>
        <sz val="11"/>
        <color indexed="8"/>
        <rFont val="Calibri"/>
        <family val="2"/>
      </rPr>
      <t>α</t>
    </r>
  </si>
  <si>
    <r>
      <t xml:space="preserve">Состав жидкости </t>
    </r>
    <r>
      <rPr>
        <i/>
        <sz val="11"/>
        <color indexed="8"/>
        <rFont val="Times New Roman"/>
        <family val="1"/>
      </rPr>
      <t>х</t>
    </r>
    <r>
      <rPr>
        <sz val="11"/>
        <color indexed="8"/>
        <rFont val="Times New Roman"/>
        <family val="1"/>
      </rPr>
      <t xml:space="preserve"> задаём сами в диапазоне от 0 до 1,0 с шагом 0,1</t>
    </r>
  </si>
  <si>
    <r>
      <t xml:space="preserve">Теперь рассчитаем состав пара </t>
    </r>
    <r>
      <rPr>
        <i/>
        <sz val="11"/>
        <color indexed="8"/>
        <rFont val="Times New Roman"/>
        <family val="1"/>
      </rPr>
      <t>у</t>
    </r>
    <r>
      <rPr>
        <sz val="11"/>
        <color indexed="8"/>
        <rFont val="Times New Roman"/>
        <family val="1"/>
      </rPr>
      <t>, который находится в равновесии с жидкостью.</t>
    </r>
  </si>
  <si>
    <t>х</t>
  </si>
  <si>
    <t>у</t>
  </si>
  <si>
    <t>Вы вставляете свои значения в зелёные ячейки!</t>
  </si>
  <si>
    <t>Теперь по этим данным строим линию равновесия жидкост-пар.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</si>
</sst>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Calibri"/>
      <family val="2"/>
    </font>
    <font>
      <vertAlign val="sub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33" borderId="0" xfId="0" applyFont="1" applyFill="1" applyAlignment="1">
      <alignment/>
    </xf>
    <xf numFmtId="1" fontId="44" fillId="34" borderId="0" xfId="0" applyNumberFormat="1" applyFont="1" applyFill="1" applyAlignment="1">
      <alignment/>
    </xf>
    <xf numFmtId="1" fontId="22" fillId="34" borderId="0" xfId="0" applyNumberFormat="1" applyFont="1" applyFill="1" applyAlignment="1">
      <alignment/>
    </xf>
    <xf numFmtId="2" fontId="44" fillId="34" borderId="0" xfId="0" applyNumberFormat="1" applyFont="1" applyFill="1" applyAlignment="1">
      <alignment/>
    </xf>
    <xf numFmtId="0" fontId="45" fillId="34" borderId="0" xfId="0" applyFont="1" applyFill="1" applyAlignment="1">
      <alignment horizontal="center"/>
    </xf>
    <xf numFmtId="2" fontId="46" fillId="34" borderId="0" xfId="0" applyNumberFormat="1" applyFont="1" applyFill="1" applyAlignment="1">
      <alignment/>
    </xf>
    <xf numFmtId="166" fontId="46" fillId="34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9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2" max="2" width="9.140625" style="0" customWidth="1"/>
  </cols>
  <sheetData>
    <row r="4" spans="1:7" ht="48.75" customHeight="1">
      <c r="A4" s="2" t="s">
        <v>0</v>
      </c>
      <c r="B4" s="2"/>
      <c r="C4" s="2"/>
      <c r="D4" s="2"/>
      <c r="E4" s="2"/>
      <c r="F4" s="2"/>
      <c r="G4" s="2"/>
    </row>
    <row r="5" spans="1:7" ht="15">
      <c r="A5" s="3" t="s">
        <v>22</v>
      </c>
      <c r="B5" s="3"/>
      <c r="C5" s="3"/>
      <c r="D5" s="3"/>
      <c r="E5" s="3"/>
      <c r="F5" s="3"/>
      <c r="G5" s="3"/>
    </row>
    <row r="6" spans="1:7" ht="15.75">
      <c r="A6" s="3" t="s">
        <v>3</v>
      </c>
      <c r="B6" s="3"/>
      <c r="C6" s="3"/>
      <c r="D6" s="3"/>
      <c r="E6" s="14" t="s">
        <v>1</v>
      </c>
      <c r="F6" s="3"/>
      <c r="G6" s="3"/>
    </row>
    <row r="7" spans="1:7" ht="15.75">
      <c r="A7" s="3" t="s">
        <v>4</v>
      </c>
      <c r="B7" s="3"/>
      <c r="C7" s="3"/>
      <c r="D7" s="3"/>
      <c r="E7" s="14" t="s">
        <v>2</v>
      </c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8" ht="15.75">
      <c r="A9" s="3" t="s">
        <v>5</v>
      </c>
      <c r="B9" s="3"/>
      <c r="C9" s="3"/>
      <c r="D9" s="3"/>
      <c r="E9" s="3"/>
      <c r="F9" s="3"/>
      <c r="G9" s="13">
        <v>80</v>
      </c>
      <c r="H9" s="1" t="s">
        <v>6</v>
      </c>
    </row>
    <row r="10" spans="1:8" ht="15.75">
      <c r="A10" s="3" t="s">
        <v>7</v>
      </c>
      <c r="B10" s="3"/>
      <c r="C10" s="3"/>
      <c r="D10" s="3"/>
      <c r="E10" s="3"/>
      <c r="F10" s="3"/>
      <c r="G10" s="13">
        <v>111</v>
      </c>
      <c r="H10" s="1" t="s">
        <v>6</v>
      </c>
    </row>
    <row r="11" spans="1:7" ht="15">
      <c r="A11" s="3"/>
      <c r="B11" s="3"/>
      <c r="C11" s="3"/>
      <c r="D11" s="3"/>
      <c r="E11" s="3"/>
      <c r="F11" s="3"/>
      <c r="G11" s="3"/>
    </row>
    <row r="12" spans="1:8" ht="18.75">
      <c r="A12" s="3" t="s">
        <v>8</v>
      </c>
      <c r="B12" s="3"/>
      <c r="C12" s="3"/>
      <c r="D12" s="3"/>
      <c r="E12" s="3"/>
      <c r="F12" s="3"/>
      <c r="G12" s="7">
        <f>(G9+G10)/2</f>
        <v>95.5</v>
      </c>
      <c r="H12" s="1" t="s">
        <v>6</v>
      </c>
    </row>
    <row r="13" spans="1:7" ht="15">
      <c r="A13" s="3"/>
      <c r="B13" s="3"/>
      <c r="C13" s="3"/>
      <c r="D13" s="3"/>
      <c r="E13" s="3"/>
      <c r="F13" s="3"/>
      <c r="G13" s="3"/>
    </row>
    <row r="14" spans="1:7" ht="15.75">
      <c r="A14" s="4" t="s">
        <v>9</v>
      </c>
      <c r="B14" s="4"/>
      <c r="C14" s="4"/>
      <c r="D14" s="4"/>
      <c r="E14" s="4"/>
      <c r="F14" s="4"/>
      <c r="G14" s="3"/>
    </row>
    <row r="15" spans="1:7" ht="15.75">
      <c r="A15" s="4"/>
      <c r="B15" s="4"/>
      <c r="C15" s="4"/>
      <c r="D15" s="5" t="s">
        <v>10</v>
      </c>
      <c r="E15" s="5" t="s">
        <v>11</v>
      </c>
      <c r="F15" s="5" t="s">
        <v>12</v>
      </c>
      <c r="G15" s="3"/>
    </row>
    <row r="16" spans="1:7" ht="15.75">
      <c r="A16" s="4" t="str">
        <f>E6</f>
        <v>бензол</v>
      </c>
      <c r="B16" s="4"/>
      <c r="C16" s="4"/>
      <c r="D16" s="6">
        <v>15.9008</v>
      </c>
      <c r="E16" s="6">
        <v>2788.51</v>
      </c>
      <c r="F16" s="6">
        <v>-52.36</v>
      </c>
      <c r="G16" s="3"/>
    </row>
    <row r="17" spans="1:7" ht="15.75">
      <c r="A17" s="4" t="str">
        <f>E7</f>
        <v>толуол</v>
      </c>
      <c r="B17" s="4"/>
      <c r="C17" s="4"/>
      <c r="D17" s="6">
        <v>16.0137</v>
      </c>
      <c r="E17" s="6">
        <v>3096.52</v>
      </c>
      <c r="F17" s="6">
        <v>-53.67</v>
      </c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8.75">
      <c r="A19" s="3" t="s">
        <v>14</v>
      </c>
      <c r="B19" s="3"/>
      <c r="C19" s="3"/>
      <c r="D19" s="8">
        <f>EXP(D16-E16/(G12+273+F16))</f>
        <v>1188.3357504963203</v>
      </c>
      <c r="E19" s="3" t="s">
        <v>13</v>
      </c>
      <c r="F19" s="3"/>
      <c r="G19" s="3"/>
    </row>
    <row r="20" spans="1:7" ht="18.75">
      <c r="A20" s="3" t="s">
        <v>15</v>
      </c>
      <c r="B20" s="3"/>
      <c r="C20" s="3"/>
      <c r="D20" s="8">
        <f>EXP(D17-E17/(G12+273+F17))</f>
        <v>482.10875135254224</v>
      </c>
      <c r="E20" s="3" t="s">
        <v>16</v>
      </c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8.75">
      <c r="A22" s="3" t="s">
        <v>17</v>
      </c>
      <c r="B22" s="3"/>
      <c r="C22" s="3"/>
      <c r="D22" s="3"/>
      <c r="E22" s="3"/>
      <c r="F22" s="9">
        <f>D19/D20</f>
        <v>2.4648707312665006</v>
      </c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 t="s">
        <v>19</v>
      </c>
      <c r="B24" s="3"/>
      <c r="C24" s="3"/>
      <c r="D24" s="3"/>
      <c r="E24" s="3"/>
      <c r="F24" s="3"/>
      <c r="G24" s="3"/>
    </row>
    <row r="25" spans="1:7" ht="15">
      <c r="A25" s="3" t="s">
        <v>18</v>
      </c>
      <c r="B25" s="3"/>
      <c r="C25" s="3"/>
      <c r="D25" s="3"/>
      <c r="E25" s="3"/>
      <c r="F25" s="3"/>
      <c r="G25" s="3"/>
    </row>
    <row r="26" spans="1:7" ht="20.25">
      <c r="A26" s="3"/>
      <c r="B26" s="10" t="s">
        <v>20</v>
      </c>
      <c r="C26" s="10" t="s">
        <v>21</v>
      </c>
      <c r="D26" s="3"/>
      <c r="E26" s="3"/>
      <c r="F26" s="3"/>
      <c r="G26" s="3"/>
    </row>
    <row r="27" spans="2:6" ht="20.25">
      <c r="B27" s="11">
        <v>0</v>
      </c>
      <c r="C27" s="11">
        <v>0</v>
      </c>
      <c r="D27" s="3"/>
      <c r="F27" s="3"/>
    </row>
    <row r="28" spans="2:3" ht="20.25">
      <c r="B28" s="11">
        <v>0.1</v>
      </c>
      <c r="C28" s="12">
        <f>(F22*B28)/(1+(F22-1)*B28)</f>
        <v>0.21499332954050773</v>
      </c>
    </row>
    <row r="29" spans="2:3" ht="20.25">
      <c r="B29" s="11">
        <v>0.2</v>
      </c>
      <c r="C29" s="12">
        <f>(F22*B29)/(1+(F22-1)*B29)</f>
        <v>0.3812714644618455</v>
      </c>
    </row>
    <row r="30" spans="2:3" ht="20.25">
      <c r="B30" s="11">
        <v>0.3</v>
      </c>
      <c r="C30" s="12">
        <f>(F22*B30)/(1+(F22-1)*B30)</f>
        <v>0.5137069407805749</v>
      </c>
    </row>
    <row r="31" spans="2:3" ht="20.25">
      <c r="B31" s="11">
        <v>0.4</v>
      </c>
      <c r="C31" s="12">
        <f>(F22*B31)/(1+(F22-1)*B31)</f>
        <v>0.6216774513803999</v>
      </c>
    </row>
    <row r="32" spans="2:3" ht="20.25">
      <c r="B32" s="11">
        <v>0.5</v>
      </c>
      <c r="C32" s="12">
        <f>(F22*B32)/(1+(F22-1)*B32)</f>
        <v>0.7113889441888431</v>
      </c>
    </row>
    <row r="33" spans="2:3" ht="20.25">
      <c r="B33" s="11">
        <v>0.6</v>
      </c>
      <c r="C33" s="12">
        <f>(F22*B33)/(1+(F22-1)*B33)</f>
        <v>0.7871120213647551</v>
      </c>
    </row>
    <row r="34" spans="2:3" ht="20.25">
      <c r="B34" s="11">
        <v>0.7</v>
      </c>
      <c r="C34" s="12">
        <f>(F22*B34)/(1+(F22-1)*B34)</f>
        <v>0.851881805511732</v>
      </c>
    </row>
    <row r="35" spans="2:3" ht="20.25">
      <c r="B35" s="11">
        <v>0.8</v>
      </c>
      <c r="C35" s="12">
        <f>(F22*B35)/(1+(F22-1)*B35)</f>
        <v>0.9079145842485937</v>
      </c>
    </row>
    <row r="36" spans="2:3" ht="20.25">
      <c r="B36" s="11">
        <v>0.9</v>
      </c>
      <c r="C36" s="12">
        <f>(F22*B36)/(1+(F22-1)*B36)</f>
        <v>0.9568665006549283</v>
      </c>
    </row>
    <row r="37" spans="2:3" ht="20.25">
      <c r="B37" s="11">
        <v>1</v>
      </c>
      <c r="C37" s="11">
        <v>1</v>
      </c>
    </row>
    <row r="39" ht="15">
      <c r="A39" t="s">
        <v>23</v>
      </c>
    </row>
  </sheetData>
  <sheetProtection/>
  <protectedRanges>
    <protectedRange sqref="D16:F17" name="Диапазон3"/>
  </protectedRanges>
  <mergeCells count="1">
    <mergeCell ref="A4:G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2012-06-26T01:22:17Z</dcterms:created>
  <dcterms:modified xsi:type="dcterms:W3CDTF">2012-06-26T01:58:50Z</dcterms:modified>
  <cp:category/>
  <cp:version/>
  <cp:contentType/>
  <cp:contentStatus/>
</cp:coreProperties>
</file>