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0" windowWidth="18990" windowHeight="8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<sst xmlns="http://schemas.openxmlformats.org/spreadsheetml/2006/main" count="21" uniqueCount="21">
  <si>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 xml:space="preserve">Данная простенькая программка позволит вам найти температуру конца конденсации двухкомпонентного пара заданного состава при заданном давлении </t>
    </r>
    <r>
      <rPr>
        <b/>
        <i/>
        <sz val="16"/>
        <color indexed="8"/>
        <rFont val="Calibri"/>
        <family val="2"/>
      </rPr>
      <t>Р</t>
    </r>
  </si>
  <si>
    <t xml:space="preserve">Как пользоваться.
1. Вводите в жёлтые ячейки данные из задания.
2. Вводите в зелёные ячеки справочные данные. Они есть на этом сайте.
3. Вводите в красную ячейку предполагаемую температуру конца конденсации смеси. И смотрите значение суммы в  ячейке. Сумма должна стать равной 1. Расчёт проводится по уравнению изотермы жидкой фазы </t>
  </si>
  <si>
    <t>Исходные данные для расчёта:</t>
  </si>
  <si>
    <t>содержание первого компонента, масс. доли</t>
  </si>
  <si>
    <t>давление процесса, Па</t>
  </si>
  <si>
    <t>давление процесса, мм. ст. ст.</t>
  </si>
  <si>
    <t>Находятся по справочнику:</t>
  </si>
  <si>
    <t>Молярная масса первого компонента</t>
  </si>
  <si>
    <t>Молярная масса второго компонента</t>
  </si>
  <si>
    <t>Константы уравнения Антуана:</t>
  </si>
  <si>
    <t>А</t>
  </si>
  <si>
    <t>В</t>
  </si>
  <si>
    <t>С</t>
  </si>
  <si>
    <t>Первый компонент</t>
  </si>
  <si>
    <t>Второй компонент</t>
  </si>
  <si>
    <t>Температура конденсации, °С</t>
  </si>
  <si>
    <t>Значение суммы уравнения изотермы паровой фазы</t>
  </si>
  <si>
    <t>мольная доля первого компонента</t>
  </si>
  <si>
    <t>мольная доля второго компонента</t>
  </si>
  <si>
    <t>давление пара первого компонента, мм. рт. ст.</t>
  </si>
  <si>
    <t>давление пара второго компонента, мм. рт. ст.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</si>
</sst>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10">
    <font>
      <sz val="10"/>
      <name val="Arial Cyr"/>
      <family val="0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8"/>
      <name val="Arial Cyr"/>
      <family val="0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8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 horizontal="left" wrapText="1"/>
    </xf>
    <xf numFmtId="1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4" borderId="0" xfId="0" applyFont="1" applyFill="1" applyAlignment="1">
      <alignment/>
    </xf>
    <xf numFmtId="168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7">
      <selection activeCell="I17" sqref="I17"/>
    </sheetView>
  </sheetViews>
  <sheetFormatPr defaultColWidth="9.00390625" defaultRowHeight="12.75"/>
  <sheetData>
    <row r="2" spans="1:8" ht="69" customHeight="1">
      <c r="A2" s="1" t="s">
        <v>0</v>
      </c>
      <c r="B2" s="2"/>
      <c r="C2" s="2"/>
      <c r="D2" s="2"/>
      <c r="E2" s="2"/>
      <c r="F2" s="2"/>
      <c r="G2" s="2"/>
      <c r="H2" s="2"/>
    </row>
    <row r="3" spans="1:8" ht="108.75" customHeight="1">
      <c r="A3" s="3" t="s">
        <v>1</v>
      </c>
      <c r="B3" s="3"/>
      <c r="C3" s="3"/>
      <c r="D3" s="3"/>
      <c r="E3" s="3"/>
      <c r="F3" s="3"/>
      <c r="G3" s="3"/>
      <c r="H3" s="3"/>
    </row>
    <row r="7" spans="1:7" ht="15">
      <c r="A7" s="4" t="s">
        <v>2</v>
      </c>
      <c r="B7" s="5"/>
      <c r="C7" s="5"/>
      <c r="D7" s="5"/>
      <c r="E7" s="5"/>
      <c r="F7" s="5"/>
      <c r="G7" s="5"/>
    </row>
    <row r="8" spans="1:7" ht="15">
      <c r="A8" s="6" t="s">
        <v>3</v>
      </c>
      <c r="B8" s="6"/>
      <c r="C8" s="6"/>
      <c r="D8" s="6"/>
      <c r="E8" s="6"/>
      <c r="F8" s="7">
        <v>0.4</v>
      </c>
      <c r="G8" s="5"/>
    </row>
    <row r="9" spans="1:7" ht="15">
      <c r="A9" s="6" t="s">
        <v>4</v>
      </c>
      <c r="B9" s="8"/>
      <c r="C9" s="8"/>
      <c r="D9" s="8"/>
      <c r="E9" s="8"/>
      <c r="F9" s="7">
        <v>140000</v>
      </c>
      <c r="G9" s="5"/>
    </row>
    <row r="10" spans="1:7" ht="15">
      <c r="A10" s="6" t="s">
        <v>5</v>
      </c>
      <c r="B10" s="6"/>
      <c r="C10" s="6"/>
      <c r="D10" s="6"/>
      <c r="E10" s="6"/>
      <c r="F10" s="9">
        <f>F9/133.3</f>
        <v>1050.2625656414102</v>
      </c>
      <c r="G10" s="5"/>
    </row>
    <row r="11" spans="1:7" ht="15">
      <c r="A11" s="4" t="s">
        <v>6</v>
      </c>
      <c r="B11" s="6"/>
      <c r="C11" s="6"/>
      <c r="D11" s="6"/>
      <c r="E11" s="6"/>
      <c r="F11" s="6"/>
      <c r="G11" s="5"/>
    </row>
    <row r="12" spans="1:7" ht="15">
      <c r="A12" s="6" t="s">
        <v>7</v>
      </c>
      <c r="B12" s="6"/>
      <c r="C12" s="6"/>
      <c r="D12" s="6"/>
      <c r="E12" s="6"/>
      <c r="F12" s="10">
        <v>78</v>
      </c>
      <c r="G12" s="11"/>
    </row>
    <row r="13" spans="1:7" ht="15">
      <c r="A13" s="6" t="s">
        <v>8</v>
      </c>
      <c r="B13" s="6"/>
      <c r="C13" s="6"/>
      <c r="D13" s="6"/>
      <c r="E13" s="6"/>
      <c r="F13" s="10">
        <v>92</v>
      </c>
      <c r="G13" s="5"/>
    </row>
    <row r="14" spans="1:7" ht="15">
      <c r="A14" s="6" t="s">
        <v>9</v>
      </c>
      <c r="B14" s="6"/>
      <c r="C14" s="6"/>
      <c r="D14" s="6"/>
      <c r="E14" s="6"/>
      <c r="F14" s="6"/>
      <c r="G14" s="5"/>
    </row>
    <row r="15" spans="1:7" ht="15">
      <c r="A15" s="6"/>
      <c r="B15" s="6"/>
      <c r="C15" s="6"/>
      <c r="D15" s="12" t="s">
        <v>10</v>
      </c>
      <c r="E15" s="12" t="s">
        <v>11</v>
      </c>
      <c r="F15" s="12" t="s">
        <v>12</v>
      </c>
      <c r="G15" s="5"/>
    </row>
    <row r="16" spans="1:7" ht="15">
      <c r="A16" s="6" t="s">
        <v>13</v>
      </c>
      <c r="B16" s="6"/>
      <c r="C16" s="6"/>
      <c r="D16" s="10">
        <v>15.9008</v>
      </c>
      <c r="E16" s="10">
        <v>2788.51</v>
      </c>
      <c r="F16" s="10">
        <v>-52.36</v>
      </c>
      <c r="G16" s="5"/>
    </row>
    <row r="17" spans="1:7" ht="15">
      <c r="A17" s="6" t="s">
        <v>14</v>
      </c>
      <c r="B17" s="6"/>
      <c r="C17" s="6"/>
      <c r="D17" s="10">
        <v>16.0137</v>
      </c>
      <c r="E17" s="10">
        <v>3096.52</v>
      </c>
      <c r="F17" s="10">
        <v>-53.67</v>
      </c>
      <c r="G17" s="5"/>
    </row>
    <row r="18" spans="1:7" ht="12">
      <c r="A18" s="5"/>
      <c r="B18" s="5"/>
      <c r="C18" s="5"/>
      <c r="D18" s="5"/>
      <c r="E18" s="5"/>
      <c r="F18" s="5"/>
      <c r="G18" s="5"/>
    </row>
    <row r="19" spans="1:7" ht="18">
      <c r="A19" s="6" t="s">
        <v>15</v>
      </c>
      <c r="B19" s="5"/>
      <c r="C19" s="5"/>
      <c r="D19" s="5"/>
      <c r="E19" s="13">
        <v>107</v>
      </c>
      <c r="F19" s="5"/>
      <c r="G19" s="5"/>
    </row>
    <row r="20" spans="1:7" ht="12">
      <c r="A20" s="5"/>
      <c r="B20" s="5"/>
      <c r="C20" s="5"/>
      <c r="D20" s="5"/>
      <c r="E20" s="5"/>
      <c r="F20" s="5"/>
      <c r="G20" s="5"/>
    </row>
    <row r="21" spans="1:7" ht="23.25">
      <c r="A21" s="6" t="s">
        <v>16</v>
      </c>
      <c r="B21" s="5"/>
      <c r="C21" s="5"/>
      <c r="D21" s="5"/>
      <c r="E21" s="5"/>
      <c r="F21" s="5"/>
      <c r="G21" s="14">
        <f>(((EXP(D16-(E16/(E19+273+F16)))))*((F8/F12)/((F8/F12)+((1-F8)/F13)))/(F9/133.3))+(((EXP(D17-(E17/(E19+273+F17)))))*(((1-F8)/F13)/((F8/F12)+((1-F8)/F13)))/(F9/133.3))</f>
        <v>1.0422207803570231</v>
      </c>
    </row>
    <row r="22" spans="1:7" ht="23.25">
      <c r="A22" s="5" t="s">
        <v>17</v>
      </c>
      <c r="B22" s="5"/>
      <c r="C22" s="5"/>
      <c r="D22" s="5"/>
      <c r="E22" s="5"/>
      <c r="F22" s="5"/>
      <c r="G22" s="14">
        <f>((F8/F12)/(F8/F12+(1-F8)/F13))</f>
        <v>0.44019138755980863</v>
      </c>
    </row>
    <row r="23" spans="1:7" ht="23.25">
      <c r="A23" s="5" t="s">
        <v>18</v>
      </c>
      <c r="B23" s="5"/>
      <c r="C23" s="5"/>
      <c r="D23" s="5"/>
      <c r="E23" s="5"/>
      <c r="F23" s="5"/>
      <c r="G23" s="14">
        <f>((1-F8)/F13)/(F8/F12+(1-F8)/F13)</f>
        <v>0.5598086124401914</v>
      </c>
    </row>
    <row r="24" spans="1:7" ht="23.25">
      <c r="A24" s="5" t="s">
        <v>19</v>
      </c>
      <c r="B24" s="5"/>
      <c r="C24" s="5"/>
      <c r="D24" s="5"/>
      <c r="E24" s="5"/>
      <c r="F24" s="5"/>
      <c r="G24" s="15">
        <f>EXP(D16-E16/(E19+273+F16))</f>
        <v>1619.550457777393</v>
      </c>
    </row>
    <row r="25" spans="1:7" ht="23.25">
      <c r="A25" s="5" t="s">
        <v>20</v>
      </c>
      <c r="B25" s="5"/>
      <c r="C25" s="5"/>
      <c r="D25" s="5"/>
      <c r="E25" s="5"/>
      <c r="F25" s="5"/>
      <c r="G25" s="15">
        <f>EXP(D17-E17/(E19+273+F17))</f>
        <v>681.828215980127</v>
      </c>
    </row>
  </sheetData>
  <sheetProtection password="CDFE" sheet="1" objects="1" scenarios="1"/>
  <protectedRanges>
    <protectedRange sqref="E19" name="Диапазон4"/>
    <protectedRange sqref="F12:F13" name="Диапазон2"/>
    <protectedRange sqref="F8:F9" name="Диапазон1"/>
    <protectedRange sqref="D16:F17" name="Диапазон3"/>
  </protectedRanges>
  <mergeCells count="2">
    <mergeCell ref="A2:H2"/>
    <mergeCell ref="A3:H3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1386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Филиппов</dc:creator>
  <cp:keywords/>
  <dc:description/>
  <cp:lastModifiedBy>Вячеслав Филиппов</cp:lastModifiedBy>
  <dcterms:created xsi:type="dcterms:W3CDTF">2012-01-26T13:45:09Z</dcterms:created>
  <dcterms:modified xsi:type="dcterms:W3CDTF">2012-01-26T13:59:01Z</dcterms:modified>
  <cp:category/>
  <cp:version/>
  <cp:contentType/>
  <cp:contentStatus/>
</cp:coreProperties>
</file>